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7152"/>
  </bookViews>
  <sheets>
    <sheet name="Schedule" sheetId="1" r:id="rId1"/>
    <sheet name="Data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  <c r="L9" i="2" l="1"/>
  <c r="L1" i="2"/>
  <c r="F2" i="2" l="1"/>
  <c r="E2" i="2"/>
  <c r="D2" i="2"/>
  <c r="E4" i="2" l="1"/>
  <c r="D4" i="2" l="1"/>
  <c r="F4" i="2"/>
  <c r="D3" i="2"/>
  <c r="E3" i="2"/>
  <c r="E5" i="2" s="1"/>
  <c r="F12" i="1" s="1"/>
  <c r="F3" i="2"/>
  <c r="F5" i="2" l="1"/>
  <c r="G12" i="1" s="1"/>
  <c r="G13" i="1" s="1"/>
  <c r="D5" i="2"/>
  <c r="E12" i="1" s="1"/>
  <c r="E13" i="1" s="1"/>
  <c r="F13" i="1"/>
  <c r="F14" i="1"/>
  <c r="G14" i="1" l="1"/>
  <c r="E14" i="1"/>
</calcChain>
</file>

<file path=xl/sharedStrings.xml><?xml version="1.0" encoding="utf-8"?>
<sst xmlns="http://schemas.openxmlformats.org/spreadsheetml/2006/main" count="50" uniqueCount="38">
  <si>
    <t>Referral</t>
  </si>
  <si>
    <t>Level</t>
  </si>
  <si>
    <t>Daily Commission per Ad</t>
  </si>
  <si>
    <t>Early Adopters</t>
  </si>
  <si>
    <t>Direct</t>
  </si>
  <si>
    <t>per Level</t>
  </si>
  <si>
    <t>Daily</t>
  </si>
  <si>
    <t>Monthly</t>
  </si>
  <si>
    <t>Yearly</t>
  </si>
  <si>
    <t>Period</t>
  </si>
  <si>
    <t>Ads</t>
  </si>
  <si>
    <t>Notes</t>
  </si>
  <si>
    <t xml:space="preserve"> Earning Potential Calculator</t>
  </si>
  <si>
    <t>Innovators</t>
  </si>
  <si>
    <t>Early Majority</t>
  </si>
  <si>
    <r>
      <t xml:space="preserve">  POWERPLAY </t>
    </r>
    <r>
      <rPr>
        <b/>
        <sz val="8"/>
        <color rgb="FFFF0000"/>
        <rFont val="Calibri"/>
        <family val="2"/>
        <scheme val="minor"/>
      </rPr>
      <t>Online</t>
    </r>
    <r>
      <rPr>
        <b/>
        <sz val="14"/>
        <color theme="0"/>
        <rFont val="Calibri"/>
        <family val="2"/>
        <scheme val="minor"/>
      </rPr>
      <t xml:space="preserve">    </t>
    </r>
    <r>
      <rPr>
        <sz val="14"/>
        <color theme="0"/>
        <rFont val="Calibri"/>
        <family val="2"/>
        <scheme val="minor"/>
      </rPr>
      <t>Referral Rewards Schedule</t>
    </r>
  </si>
  <si>
    <t>Group</t>
  </si>
  <si>
    <t>Instructions</t>
  </si>
  <si>
    <t xml:space="preserve">       Participation</t>
  </si>
  <si>
    <t>Late Majority</t>
  </si>
  <si>
    <t>Size</t>
  </si>
  <si>
    <t>Six Month Forecast</t>
  </si>
  <si>
    <t xml:space="preserve">           Commission Totals</t>
  </si>
  <si>
    <t>Nine Month Forecast</t>
  </si>
  <si>
    <r>
      <rPr>
        <b/>
        <sz val="11"/>
        <color rgb="FFFF0000"/>
        <rFont val="Calibri"/>
        <family val="2"/>
        <scheme val="minor"/>
      </rPr>
      <t>◄</t>
    </r>
    <r>
      <rPr>
        <b/>
        <sz val="11"/>
        <color theme="1"/>
        <rFont val="Calibri"/>
        <family val="2"/>
        <scheme val="minor"/>
      </rPr>
      <t xml:space="preserve"> Change value of Direct Level, click button</t>
    </r>
  </si>
  <si>
    <r>
      <t>Temporary Values (</t>
    </r>
    <r>
      <rPr>
        <i/>
        <sz val="11"/>
        <color theme="0" tint="-4.9989318521683403E-2"/>
        <rFont val="Calibri"/>
        <family val="2"/>
        <scheme val="minor"/>
      </rPr>
      <t>Default = 0.00</t>
    </r>
    <r>
      <rPr>
        <sz val="11"/>
        <color theme="0" tint="-4.9989318521683403E-2"/>
        <rFont val="Calibri"/>
        <family val="2"/>
        <scheme val="minor"/>
      </rPr>
      <t>)</t>
    </r>
  </si>
  <si>
    <r>
      <rPr>
        <b/>
        <sz val="9"/>
        <color theme="1"/>
        <rFont val="Calibri"/>
        <family val="2"/>
        <scheme val="minor"/>
      </rPr>
      <t>Innovators</t>
    </r>
    <r>
      <rPr>
        <sz val="9"/>
        <color theme="1"/>
        <rFont val="Calibri"/>
        <family val="2"/>
        <scheme val="minor"/>
      </rPr>
      <t xml:space="preserve"> - the first 500 people to publish an ad</t>
    </r>
  </si>
  <si>
    <r>
      <rPr>
        <b/>
        <sz val="9"/>
        <color theme="1"/>
        <rFont val="Calibri"/>
        <family val="2"/>
        <scheme val="minor"/>
      </rPr>
      <t>Early Adopters</t>
    </r>
    <r>
      <rPr>
        <sz val="9"/>
        <color theme="1"/>
        <rFont val="Calibri"/>
        <family val="2"/>
        <scheme val="minor"/>
      </rPr>
      <t xml:space="preserve"> - the following 5000 to publish an ad</t>
    </r>
  </si>
  <si>
    <r>
      <rPr>
        <b/>
        <sz val="9"/>
        <color theme="1"/>
        <rFont val="Calibri"/>
        <family val="2"/>
        <scheme val="minor"/>
      </rPr>
      <t>Early Majority</t>
    </r>
    <r>
      <rPr>
        <sz val="9"/>
        <color theme="1"/>
        <rFont val="Calibri"/>
        <family val="2"/>
        <scheme val="minor"/>
      </rPr>
      <t xml:space="preserve"> - an undeclared number starting with publisher 5501</t>
    </r>
  </si>
  <si>
    <t>Initialize calculator by starting with a value of 0</t>
  </si>
  <si>
    <r>
      <rPr>
        <b/>
        <sz val="9"/>
        <color theme="1"/>
        <rFont val="Calibri"/>
        <family val="2"/>
        <scheme val="minor"/>
      </rPr>
      <t>Commission Totals</t>
    </r>
    <r>
      <rPr>
        <sz val="9"/>
        <color theme="1"/>
        <rFont val="Calibri"/>
        <family val="2"/>
        <scheme val="minor"/>
      </rPr>
      <t xml:space="preserve"> - total of all 3 referral levels for each group and period</t>
    </r>
  </si>
  <si>
    <t>Enter a value to the left of the red arrow, click the green button to calculate</t>
  </si>
  <si>
    <t>Participation</t>
  </si>
  <si>
    <t>results displayed in chart above</t>
  </si>
  <si>
    <t>Factor:</t>
  </si>
  <si>
    <t xml:space="preserve"> ◄ Level 2 value is the Direct Level x Factor (default=5)</t>
  </si>
  <si>
    <r>
      <t xml:space="preserve"> ◄ Level 3 value is  is the Direct Level x Factor</t>
    </r>
    <r>
      <rPr>
        <b/>
        <vertAlign val="superscript"/>
        <sz val="8"/>
        <color theme="1" tint="0.499984740745262"/>
        <rFont val="Arial"/>
        <family val="2"/>
      </rPr>
      <t>2</t>
    </r>
    <r>
      <rPr>
        <b/>
        <sz val="8"/>
        <color theme="1" tint="0.499984740745262"/>
        <rFont val="Arial"/>
        <family val="2"/>
      </rPr>
      <t xml:space="preserve"> (default=5)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</si>
  <si>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Innovators is too small a slice to be visible on chart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</si>
</sst>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 tint="0.499984740745262"/>
      <name val="Arial"/>
      <family val="2"/>
    </font>
    <font>
      <sz val="11"/>
      <color theme="1" tint="0.34998626667073579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8"/>
      <color theme="9" tint="-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i/>
      <sz val="10"/>
      <color theme="9" tint="-0.49998474074526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theme="0" tint="-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8"/>
      <color theme="1" tint="0.499984740745262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3" tint="0.7999816888943144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theme="1" tint="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/>
      <diagonal/>
    </border>
    <border>
      <left style="thin">
        <color theme="1" tint="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 style="thin">
        <color theme="1" tint="0.499984740745262"/>
      </left>
      <right/>
      <top/>
      <bottom style="thin">
        <color theme="8" tint="-0.499984740745262"/>
      </bottom>
      <diagonal/>
    </border>
    <border>
      <left style="thin">
        <color theme="1" tint="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" fontId="0" fillId="0" borderId="0" xfId="0" applyNumberFormat="1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right" vertical="center" indent="1"/>
    </xf>
    <xf numFmtId="8" fontId="6" fillId="0" borderId="0" xfId="0" applyNumberFormat="1" applyFont="1" applyFill="1" applyBorder="1" applyAlignment="1">
      <alignment horizontal="right" vertical="center" indent="1"/>
    </xf>
    <xf numFmtId="40" fontId="0" fillId="0" borderId="0" xfId="0" applyNumberFormat="1"/>
    <xf numFmtId="164" fontId="5" fillId="0" borderId="1" xfId="0" applyNumberFormat="1" applyFont="1" applyFill="1" applyBorder="1" applyAlignment="1">
      <alignment horizontal="right" vertical="center" indent="1"/>
    </xf>
    <xf numFmtId="8" fontId="6" fillId="0" borderId="1" xfId="0" applyNumberFormat="1" applyFont="1" applyFill="1" applyBorder="1" applyAlignment="1">
      <alignment horizontal="right" vertical="center" indent="1"/>
    </xf>
    <xf numFmtId="0" fontId="0" fillId="0" borderId="0" xfId="0" applyAlignment="1">
      <alignment horizontal="center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5" fillId="0" borderId="17" xfId="0" applyFont="1" applyFill="1" applyBorder="1" applyAlignment="1">
      <alignment horizontal="center" vertical="center"/>
    </xf>
    <xf numFmtId="8" fontId="6" fillId="0" borderId="18" xfId="0" applyNumberFormat="1" applyFont="1" applyFill="1" applyBorder="1" applyAlignment="1">
      <alignment horizontal="right" vertical="center" indent="1"/>
    </xf>
    <xf numFmtId="0" fontId="5" fillId="3" borderId="19" xfId="0" applyFont="1" applyFill="1" applyBorder="1" applyAlignment="1">
      <alignment horizontal="center" vertical="center"/>
    </xf>
    <xf numFmtId="164" fontId="5" fillId="3" borderId="20" xfId="0" applyNumberFormat="1" applyFont="1" applyFill="1" applyBorder="1" applyAlignment="1">
      <alignment horizontal="right" vertical="center" indent="1"/>
    </xf>
    <xf numFmtId="8" fontId="6" fillId="3" borderId="20" xfId="0" applyNumberFormat="1" applyFont="1" applyFill="1" applyBorder="1" applyAlignment="1">
      <alignment horizontal="right" vertical="center" indent="1"/>
    </xf>
    <xf numFmtId="8" fontId="6" fillId="3" borderId="21" xfId="0" applyNumberFormat="1" applyFont="1" applyFill="1" applyBorder="1" applyAlignment="1">
      <alignment horizontal="right" vertical="center" indent="1"/>
    </xf>
    <xf numFmtId="0" fontId="5" fillId="3" borderId="17" xfId="0" applyFont="1" applyFill="1" applyBorder="1" applyAlignment="1">
      <alignment horizontal="center" vertical="center"/>
    </xf>
    <xf numFmtId="8" fontId="6" fillId="3" borderId="1" xfId="0" applyNumberFormat="1" applyFont="1" applyFill="1" applyBorder="1" applyAlignment="1">
      <alignment horizontal="right" vertical="center" indent="1"/>
    </xf>
    <xf numFmtId="8" fontId="6" fillId="3" borderId="18" xfId="0" applyNumberFormat="1" applyFont="1" applyFill="1" applyBorder="1" applyAlignment="1">
      <alignment horizontal="right" vertical="center" indent="1"/>
    </xf>
    <xf numFmtId="0" fontId="4" fillId="0" borderId="10" xfId="0" applyFont="1" applyBorder="1" applyAlignment="1">
      <alignment horizontal="center"/>
    </xf>
    <xf numFmtId="0" fontId="0" fillId="4" borderId="23" xfId="0" applyFill="1" applyBorder="1"/>
    <xf numFmtId="0" fontId="0" fillId="0" borderId="0" xfId="0" applyAlignment="1">
      <alignment horizontal="right" indent="1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right" vertical="top"/>
    </xf>
    <xf numFmtId="0" fontId="19" fillId="0" borderId="0" xfId="0" applyFont="1"/>
    <xf numFmtId="0" fontId="7" fillId="5" borderId="0" xfId="0" applyFont="1" applyFill="1" applyAlignment="1">
      <alignment horizontal="center"/>
    </xf>
    <xf numFmtId="3" fontId="7" fillId="5" borderId="0" xfId="0" applyNumberFormat="1" applyFont="1" applyFill="1" applyAlignment="1">
      <alignment horizontal="center"/>
    </xf>
    <xf numFmtId="4" fontId="22" fillId="0" borderId="0" xfId="0" applyNumberFormat="1" applyFont="1" applyAlignment="1">
      <alignment horizontal="right" indent="1"/>
    </xf>
    <xf numFmtId="40" fontId="22" fillId="0" borderId="0" xfId="0" applyNumberFormat="1" applyFont="1" applyAlignment="1">
      <alignment horizontal="right" indent="1"/>
    </xf>
    <xf numFmtId="0" fontId="11" fillId="3" borderId="4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right" vertical="center" indent="1"/>
    </xf>
    <xf numFmtId="8" fontId="15" fillId="3" borderId="5" xfId="0" applyNumberFormat="1" applyFont="1" applyFill="1" applyBorder="1" applyAlignment="1">
      <alignment horizontal="right" vertical="center" indent="1"/>
    </xf>
    <xf numFmtId="0" fontId="11" fillId="0" borderId="4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right" vertical="center" indent="1"/>
    </xf>
    <xf numFmtId="8" fontId="15" fillId="0" borderId="4" xfId="0" applyNumberFormat="1" applyFont="1" applyBorder="1" applyAlignment="1">
      <alignment horizontal="right" vertical="center" indent="1"/>
    </xf>
    <xf numFmtId="0" fontId="11" fillId="3" borderId="6" xfId="0" applyFont="1" applyFill="1" applyBorder="1" applyAlignment="1">
      <alignment horizontal="center" vertical="center"/>
    </xf>
    <xf numFmtId="164" fontId="11" fillId="3" borderId="7" xfId="0" applyNumberFormat="1" applyFont="1" applyFill="1" applyBorder="1" applyAlignment="1">
      <alignment horizontal="right" vertical="center" indent="1"/>
    </xf>
    <xf numFmtId="8" fontId="15" fillId="3" borderId="6" xfId="0" applyNumberFormat="1" applyFont="1" applyFill="1" applyBorder="1" applyAlignment="1">
      <alignment horizontal="right" vertical="center" indent="1"/>
    </xf>
    <xf numFmtId="0" fontId="0" fillId="4" borderId="0" xfId="0" applyFill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0" fillId="0" borderId="24" xfId="0" applyFont="1" applyBorder="1" applyAlignment="1"/>
    <xf numFmtId="0" fontId="20" fillId="0" borderId="25" xfId="0" applyFont="1" applyBorder="1" applyAlignment="1"/>
    <xf numFmtId="0" fontId="20" fillId="0" borderId="0" xfId="0" applyFont="1" applyBorder="1" applyAlignment="1"/>
    <xf numFmtId="0" fontId="19" fillId="0" borderId="0" xfId="0" applyFont="1" applyBorder="1" applyAlignment="1"/>
    <xf numFmtId="0" fontId="18" fillId="0" borderId="0" xfId="0" applyFont="1" applyAlignment="1"/>
    <xf numFmtId="0" fontId="0" fillId="0" borderId="0" xfId="0" applyAlignment="1"/>
    <xf numFmtId="0" fontId="24" fillId="0" borderId="22" xfId="0" applyFont="1" applyBorder="1" applyAlignment="1"/>
    <xf numFmtId="164" fontId="8" fillId="0" borderId="7" xfId="0" applyNumberFormat="1" applyFont="1" applyFill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2" fillId="2" borderId="0" xfId="0" applyFont="1" applyFill="1" applyAlignment="1">
      <alignment vertical="center"/>
    </xf>
    <xf numFmtId="164" fontId="1" fillId="0" borderId="0" xfId="0" applyNumberFormat="1" applyFont="1" applyFill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12" xfId="0" applyFont="1" applyBorder="1" applyAlignment="1">
      <alignment horizontal="left" vertical="center" indent="1"/>
    </xf>
    <xf numFmtId="164" fontId="14" fillId="0" borderId="8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7" fillId="7" borderId="14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200" baseline="0">
                <a:latin typeface="Calibri" panose="020F0502020204030204" pitchFamily="34" charset="0"/>
              </a:rPr>
              <a:t>Commission Totals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226848200051576"/>
          <c:y val="0.18356481481481479"/>
          <c:w val="0.82806067453859067"/>
          <c:h val="0.72360345581802277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cat>
            <c:strRef>
              <c:f>Schedule!$E$11:$G$11</c:f>
              <c:strCache>
                <c:ptCount val="3"/>
                <c:pt idx="0">
                  <c:v>Innovators</c:v>
                </c:pt>
                <c:pt idx="1">
                  <c:v>Early Adopters</c:v>
                </c:pt>
                <c:pt idx="2">
                  <c:v>Early Majority</c:v>
                </c:pt>
              </c:strCache>
            </c:strRef>
          </c:cat>
          <c:val>
            <c:numRef>
              <c:f>Schedule!$E$14:$G$14</c:f>
              <c:numCache>
                <c:formatCode>"$"#,##0.00_);[Red]\("$"#,##0.00\)</c:formatCode>
                <c:ptCount val="3"/>
                <c:pt idx="0" formatCode="&quot;$&quot;#,##0.00">
                  <c:v>72233.5</c:v>
                </c:pt>
                <c:pt idx="1">
                  <c:v>53071</c:v>
                </c:pt>
                <c:pt idx="2">
                  <c:v>25696.000000000004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065472"/>
        <c:axId val="12805248"/>
      </c:barChart>
      <c:catAx>
        <c:axId val="19106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12805248"/>
        <c:crosses val="autoZero"/>
        <c:auto val="1"/>
        <c:lblAlgn val="ctr"/>
        <c:lblOffset val="100"/>
        <c:noMultiLvlLbl val="0"/>
      </c:catAx>
      <c:valAx>
        <c:axId val="1280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6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Data!$I$2:$K$2</c:f>
              <c:strCache>
                <c:ptCount val="3"/>
                <c:pt idx="0">
                  <c:v>Innovators</c:v>
                </c:pt>
                <c:pt idx="1">
                  <c:v>Early Adopters</c:v>
                </c:pt>
                <c:pt idx="2">
                  <c:v>Early Majority</c:v>
                </c:pt>
              </c:strCache>
            </c:strRef>
          </c:cat>
          <c:val>
            <c:numRef>
              <c:f>Data!$I$3:$K$3</c:f>
              <c:numCache>
                <c:formatCode>#,##0</c:formatCode>
                <c:ptCount val="3"/>
                <c:pt idx="0">
                  <c:v>500</c:v>
                </c:pt>
                <c:pt idx="1">
                  <c:v>5000</c:v>
                </c:pt>
                <c:pt idx="2">
                  <c:v>50000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Data!$I$2:$K$2</c:f>
              <c:strCache>
                <c:ptCount val="3"/>
                <c:pt idx="0">
                  <c:v>Innovators</c:v>
                </c:pt>
                <c:pt idx="1">
                  <c:v>Early Adopters</c:v>
                </c:pt>
                <c:pt idx="2">
                  <c:v>Early Majority</c:v>
                </c:pt>
              </c:strCache>
            </c:strRef>
          </c:cat>
          <c:val>
            <c:numRef>
              <c:f>Data!$I$4:$K$4</c:f>
              <c:numCache>
                <c:formatCode>#,##0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857534970600073E-2"/>
          <c:y val="8.9069699620880738E-2"/>
          <c:w val="0.31311459065328506"/>
          <c:h val="0.498231887680706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pattFill prst="ltDnDiag">
                <a:fgClr>
                  <a:schemeClr val="bg1">
                    <a:lumMod val="85000"/>
                  </a:schemeClr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Data!$I$10:$L$10</c:f>
              <c:strCache>
                <c:ptCount val="4"/>
                <c:pt idx="0">
                  <c:v>Innovators</c:v>
                </c:pt>
                <c:pt idx="1">
                  <c:v>Early Adopters</c:v>
                </c:pt>
                <c:pt idx="2">
                  <c:v>Early Majority</c:v>
                </c:pt>
                <c:pt idx="3">
                  <c:v>Late Majority</c:v>
                </c:pt>
              </c:strCache>
            </c:strRef>
          </c:cat>
          <c:val>
            <c:numRef>
              <c:f>Data!$I$11:$L$11</c:f>
              <c:numCache>
                <c:formatCode>#,##0</c:formatCode>
                <c:ptCount val="4"/>
                <c:pt idx="0">
                  <c:v>500</c:v>
                </c:pt>
                <c:pt idx="1">
                  <c:v>5000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579615048118987E-2"/>
          <c:y val="0.24131889763779527"/>
          <c:w val="0.26928521434820646"/>
          <c:h val="0.48553295421405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271463</xdr:colOff>
      <xdr:row>2</xdr:row>
      <xdr:rowOff>123825</xdr:rowOff>
    </xdr:from>
    <xdr:to>
      <xdr:col>12</xdr:col>
      <xdr:colOff>28575</xdr:colOff>
      <xdr:row>16</xdr:row>
      <xdr:rowOff>38100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57151</xdr:colOff>
      <xdr:row>18</xdr:row>
      <xdr:rowOff>180975</xdr:rowOff>
    </xdr:from>
    <xdr:to>
      <xdr:col>14</xdr:col>
      <xdr:colOff>104775</xdr:colOff>
      <xdr:row>31</xdr:row>
      <xdr:rowOff>38100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12</xdr:row>
      <xdr:rowOff>52387</xdr:rowOff>
    </xdr:from>
    <xdr:to>
      <xdr:col>12</xdr:col>
      <xdr:colOff>381000</xdr:colOff>
      <xdr:row>26</xdr:row>
      <xdr:rowOff>128587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1"/>
  <sheetViews>
    <sheetView showGridLines="0" tabSelected="1" topLeftCell="A7" workbookViewId="0">
      <selection activeCell="E19" sqref="E19:G19"/>
    </sheetView>
  </sheetViews>
  <sheetFormatPr defaultColWidth="9" defaultRowHeight="14.4" x14ac:dyDescent="0.3"/>
  <cols>
    <col min="1" max="2" width="2.44140625" customWidth="1"/>
    <col min="3" max="3" width="2.6640625" customWidth="1"/>
    <col min="4" max="4" width="9.109375"/>
    <col min="5" max="5" width="16.44140625" customWidth="1"/>
    <col min="6" max="6" width="16.109375" customWidth="1"/>
    <col min="7" max="7" width="16.44140625" customWidth="1"/>
    <col min="8" max="9" width="9.109375"/>
    <col min="10" max="10" width="12.109375" customWidth="1"/>
    <col min="11" max="11" width="9.109375" customWidth="1"/>
    <col min="12" max="16384" width="9" style="33"/>
  </cols>
  <sheetData>
    <row r="3" spans="2:14" ht="18.75" x14ac:dyDescent="0.25">
      <c r="D3" s="63" t="s">
        <v>15</v>
      </c>
      <c r="E3" s="63"/>
      <c r="F3" s="63"/>
      <c r="G3" s="63"/>
    </row>
    <row r="4" spans="2:14" ht="15" x14ac:dyDescent="0.25">
      <c r="D4" s="1" t="s">
        <v>0</v>
      </c>
      <c r="E4" s="76" t="s">
        <v>2</v>
      </c>
      <c r="F4" s="77"/>
      <c r="G4" s="78"/>
    </row>
    <row r="5" spans="2:14" ht="15" x14ac:dyDescent="0.25">
      <c r="D5" s="2" t="s">
        <v>1</v>
      </c>
      <c r="E5" s="2" t="s">
        <v>13</v>
      </c>
      <c r="F5" s="3" t="s">
        <v>3</v>
      </c>
      <c r="G5" s="3" t="s">
        <v>14</v>
      </c>
    </row>
    <row r="6" spans="2:14" ht="15" customHeight="1" x14ac:dyDescent="0.25">
      <c r="D6" s="40" t="s">
        <v>4</v>
      </c>
      <c r="E6" s="41">
        <v>2.08</v>
      </c>
      <c r="F6" s="42">
        <v>2.08</v>
      </c>
      <c r="G6" s="42">
        <v>2.08</v>
      </c>
    </row>
    <row r="7" spans="2:14" ht="15" customHeight="1" x14ac:dyDescent="0.25">
      <c r="D7" s="43">
        <v>2</v>
      </c>
      <c r="E7" s="44">
        <v>1.25</v>
      </c>
      <c r="F7" s="45">
        <v>0.9</v>
      </c>
      <c r="G7" s="45">
        <v>0.4</v>
      </c>
    </row>
    <row r="8" spans="2:14" ht="15" customHeight="1" x14ac:dyDescent="0.25">
      <c r="D8" s="46">
        <v>3</v>
      </c>
      <c r="E8" s="47">
        <v>1.25</v>
      </c>
      <c r="F8" s="48">
        <v>0.9</v>
      </c>
      <c r="G8" s="48">
        <v>0.4</v>
      </c>
    </row>
    <row r="9" spans="2:14" ht="15" customHeight="1" x14ac:dyDescent="0.3">
      <c r="D9" s="10"/>
      <c r="E9" s="11"/>
      <c r="F9" s="12"/>
      <c r="G9" s="12"/>
    </row>
    <row r="10" spans="2:14" x14ac:dyDescent="0.3">
      <c r="D10" s="79" t="s">
        <v>22</v>
      </c>
      <c r="E10" s="80"/>
      <c r="F10" s="80"/>
      <c r="G10" s="81"/>
      <c r="N10"/>
    </row>
    <row r="11" spans="2:14" x14ac:dyDescent="0.3">
      <c r="D11" s="17" t="s">
        <v>9</v>
      </c>
      <c r="E11" s="2" t="s">
        <v>13</v>
      </c>
      <c r="F11" s="3" t="s">
        <v>3</v>
      </c>
      <c r="G11" s="18" t="s">
        <v>14</v>
      </c>
      <c r="N11"/>
    </row>
    <row r="12" spans="2:14" ht="15" customHeight="1" x14ac:dyDescent="0.3">
      <c r="D12" s="25" t="s">
        <v>6</v>
      </c>
      <c r="E12" s="5">
        <f>Data!D5</f>
        <v>197.9</v>
      </c>
      <c r="F12" s="26">
        <f>Data!E5</f>
        <v>145.4</v>
      </c>
      <c r="G12" s="27">
        <f>Data!F5</f>
        <v>70.400000000000006</v>
      </c>
      <c r="N12"/>
    </row>
    <row r="13" spans="2:14" ht="15" customHeight="1" x14ac:dyDescent="0.3">
      <c r="D13" s="19" t="s">
        <v>7</v>
      </c>
      <c r="E13" s="14">
        <f>E12*30</f>
        <v>5937</v>
      </c>
      <c r="F13" s="15">
        <f>F12*30</f>
        <v>4362</v>
      </c>
      <c r="G13" s="20">
        <f>G12*30</f>
        <v>2112</v>
      </c>
      <c r="N13" s="34"/>
    </row>
    <row r="14" spans="2:14" ht="15" customHeight="1" x14ac:dyDescent="0.3">
      <c r="D14" s="21" t="s">
        <v>8</v>
      </c>
      <c r="E14" s="22">
        <f>E12*365</f>
        <v>72233.5</v>
      </c>
      <c r="F14" s="23">
        <f>F12*365</f>
        <v>53071</v>
      </c>
      <c r="G14" s="24">
        <f>G12*365</f>
        <v>25696.000000000004</v>
      </c>
      <c r="N14"/>
    </row>
    <row r="15" spans="2:14" ht="15" customHeight="1" x14ac:dyDescent="0.3">
      <c r="B15" s="9"/>
      <c r="C15" s="9"/>
      <c r="D15" s="10"/>
      <c r="E15" s="11"/>
      <c r="F15" s="12"/>
      <c r="G15" s="12"/>
    </row>
    <row r="16" spans="2:14" ht="15" customHeight="1" x14ac:dyDescent="0.3">
      <c r="D16" s="28" t="s">
        <v>10</v>
      </c>
      <c r="E16" s="67" t="s">
        <v>12</v>
      </c>
      <c r="F16" s="68"/>
      <c r="G16" s="69"/>
    </row>
    <row r="17" spans="2:14" ht="15" customHeight="1" x14ac:dyDescent="0.3">
      <c r="D17" s="3" t="s">
        <v>5</v>
      </c>
      <c r="E17" s="70" t="s">
        <v>33</v>
      </c>
      <c r="F17" s="71"/>
      <c r="G17" s="72"/>
    </row>
    <row r="18" spans="2:14" ht="15" customHeight="1" x14ac:dyDescent="0.3">
      <c r="B18" s="29"/>
      <c r="D18" s="4">
        <v>5</v>
      </c>
      <c r="E18" s="64" t="s">
        <v>24</v>
      </c>
      <c r="F18" s="65"/>
      <c r="G18" s="66"/>
    </row>
    <row r="19" spans="2:14" ht="15" customHeight="1" x14ac:dyDescent="0.3">
      <c r="B19" s="34"/>
      <c r="D19" s="6">
        <f>D18*Data!E7</f>
        <v>25</v>
      </c>
      <c r="E19" s="73" t="s">
        <v>35</v>
      </c>
      <c r="F19" s="74"/>
      <c r="G19" s="75"/>
      <c r="H19" s="8"/>
      <c r="J19" s="52" t="s">
        <v>18</v>
      </c>
      <c r="K19" s="52"/>
    </row>
    <row r="20" spans="2:14" ht="15" customHeight="1" x14ac:dyDescent="0.3">
      <c r="D20" s="7">
        <f>D18*Data!E7*Data!E7</f>
        <v>125</v>
      </c>
      <c r="E20" s="60" t="s">
        <v>36</v>
      </c>
      <c r="F20" s="61"/>
      <c r="G20" s="62"/>
    </row>
    <row r="21" spans="2:14" ht="15" customHeight="1" x14ac:dyDescent="0.3"/>
    <row r="22" spans="2:14" x14ac:dyDescent="0.3">
      <c r="D22" s="59" t="s">
        <v>32</v>
      </c>
      <c r="E22" s="59"/>
      <c r="F22" s="59"/>
      <c r="G22" s="59"/>
    </row>
    <row r="23" spans="2:14" x14ac:dyDescent="0.3">
      <c r="D23" s="57" t="s">
        <v>26</v>
      </c>
      <c r="E23" s="57"/>
      <c r="F23" s="57"/>
      <c r="G23" s="57"/>
    </row>
    <row r="24" spans="2:14" x14ac:dyDescent="0.3">
      <c r="D24" s="57" t="s">
        <v>27</v>
      </c>
      <c r="E24" s="57"/>
      <c r="F24" s="57"/>
      <c r="G24" s="57"/>
    </row>
    <row r="25" spans="2:14" x14ac:dyDescent="0.3">
      <c r="D25" s="57" t="s">
        <v>28</v>
      </c>
      <c r="E25" s="57"/>
      <c r="F25" s="57"/>
      <c r="G25" s="57"/>
    </row>
    <row r="26" spans="2:14" customFormat="1" x14ac:dyDescent="0.3">
      <c r="D26" s="59" t="s">
        <v>11</v>
      </c>
      <c r="E26" s="59"/>
      <c r="F26" s="59"/>
      <c r="G26" s="59"/>
      <c r="L26" s="33"/>
      <c r="M26" s="33"/>
      <c r="N26" s="33"/>
    </row>
    <row r="27" spans="2:14" customFormat="1" x14ac:dyDescent="0.3">
      <c r="D27" s="57" t="s">
        <v>30</v>
      </c>
      <c r="E27" s="57"/>
      <c r="F27" s="57"/>
      <c r="G27" s="57"/>
      <c r="L27" s="33"/>
      <c r="M27" s="33"/>
      <c r="N27" s="33"/>
    </row>
    <row r="28" spans="2:14" customFormat="1" x14ac:dyDescent="0.3">
      <c r="D28" s="58"/>
      <c r="E28" s="58"/>
      <c r="F28" s="58"/>
      <c r="G28" s="58"/>
      <c r="L28" s="33"/>
      <c r="M28" s="33"/>
      <c r="N28" s="33"/>
    </row>
    <row r="29" spans="2:14" x14ac:dyDescent="0.3">
      <c r="D29" s="53" t="s">
        <v>17</v>
      </c>
      <c r="E29" s="53"/>
      <c r="F29" s="53"/>
      <c r="G29" s="53"/>
    </row>
    <row r="30" spans="2:14" x14ac:dyDescent="0.3">
      <c r="C30" s="35"/>
      <c r="D30" s="54" t="s">
        <v>31</v>
      </c>
      <c r="E30" s="54"/>
      <c r="F30" s="54"/>
      <c r="G30" s="54"/>
    </row>
    <row r="31" spans="2:14" x14ac:dyDescent="0.3">
      <c r="C31" s="35"/>
      <c r="D31" s="55" t="s">
        <v>29</v>
      </c>
      <c r="E31" s="56"/>
      <c r="F31" s="56"/>
      <c r="G31" s="56"/>
    </row>
  </sheetData>
  <mergeCells count="19">
    <mergeCell ref="D3:G3"/>
    <mergeCell ref="E18:G18"/>
    <mergeCell ref="E16:G16"/>
    <mergeCell ref="E17:G17"/>
    <mergeCell ref="E19:G19"/>
    <mergeCell ref="E4:G4"/>
    <mergeCell ref="D10:G10"/>
    <mergeCell ref="J19:K19"/>
    <mergeCell ref="D29:G29"/>
    <mergeCell ref="D30:G30"/>
    <mergeCell ref="D31:G31"/>
    <mergeCell ref="D27:G27"/>
    <mergeCell ref="D28:G28"/>
    <mergeCell ref="D23:G23"/>
    <mergeCell ref="D24:G24"/>
    <mergeCell ref="D25:G25"/>
    <mergeCell ref="D22:G22"/>
    <mergeCell ref="D26:G26"/>
    <mergeCell ref="E20:G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8"/>
  <sheetViews>
    <sheetView showGridLines="0" workbookViewId="0">
      <selection activeCell="B18" sqref="B18"/>
    </sheetView>
  </sheetViews>
  <sheetFormatPr defaultRowHeight="14.4" x14ac:dyDescent="0.3"/>
  <cols>
    <col min="1" max="3" width="2.44140625" customWidth="1"/>
    <col min="4" max="6" width="12.44140625" customWidth="1"/>
    <col min="9" max="12" width="12.44140625" customWidth="1"/>
    <col min="13" max="13" width="7.44140625" customWidth="1"/>
  </cols>
  <sheetData>
    <row r="1" spans="4:16" ht="15" customHeight="1" x14ac:dyDescent="0.25">
      <c r="D1" s="82" t="s">
        <v>25</v>
      </c>
      <c r="E1" s="82"/>
      <c r="F1" s="82"/>
      <c r="H1" s="36"/>
      <c r="I1" s="83" t="s">
        <v>21</v>
      </c>
      <c r="J1" s="77"/>
      <c r="K1" s="77"/>
      <c r="L1" s="37">
        <f>I3+J3+K3+L3</f>
        <v>55500</v>
      </c>
    </row>
    <row r="2" spans="4:16" ht="15" x14ac:dyDescent="0.25">
      <c r="D2" s="38">
        <f>Schedule!E6*Schedule!D18</f>
        <v>10.4</v>
      </c>
      <c r="E2" s="38">
        <f>Schedule!F6*Schedule!D18</f>
        <v>10.4</v>
      </c>
      <c r="F2" s="39">
        <f>Schedule!G6*Schedule!D18</f>
        <v>10.4</v>
      </c>
      <c r="G2" s="13"/>
      <c r="H2" s="16" t="s">
        <v>16</v>
      </c>
      <c r="I2" s="16" t="s">
        <v>13</v>
      </c>
      <c r="J2" s="16" t="s">
        <v>3</v>
      </c>
      <c r="K2" s="16" t="s">
        <v>14</v>
      </c>
      <c r="L2" s="16" t="s">
        <v>19</v>
      </c>
      <c r="M2" s="16"/>
    </row>
    <row r="3" spans="4:16" ht="15" x14ac:dyDescent="0.25">
      <c r="D3" s="38">
        <f>Schedule!E7*Schedule!D19</f>
        <v>31.25</v>
      </c>
      <c r="E3" s="38">
        <f>Schedule!F7*Schedule!D19</f>
        <v>22.5</v>
      </c>
      <c r="F3" s="39">
        <f>Schedule!G7*Schedule!D19</f>
        <v>10</v>
      </c>
      <c r="G3" s="13"/>
      <c r="H3" s="16" t="s">
        <v>20</v>
      </c>
      <c r="I3" s="31">
        <v>500</v>
      </c>
      <c r="J3" s="31">
        <v>5000</v>
      </c>
      <c r="K3" s="31">
        <v>50000</v>
      </c>
      <c r="L3" s="31"/>
      <c r="M3" s="31"/>
      <c r="N3" s="31"/>
      <c r="O3" s="31"/>
      <c r="P3" s="31"/>
    </row>
    <row r="4" spans="4:16" ht="15" x14ac:dyDescent="0.25">
      <c r="D4" s="38">
        <f>Schedule!E8*Schedule!D20</f>
        <v>156.25</v>
      </c>
      <c r="E4" s="38">
        <f>Schedule!F8*Schedule!D20</f>
        <v>112.5</v>
      </c>
      <c r="F4" s="39">
        <f>Schedule!G8*Schedule!D20</f>
        <v>50</v>
      </c>
      <c r="G4" s="13"/>
      <c r="H4" s="30"/>
      <c r="I4" s="32"/>
      <c r="J4" s="32"/>
      <c r="K4" s="32"/>
    </row>
    <row r="5" spans="4:16" ht="15" x14ac:dyDescent="0.25">
      <c r="D5" s="38">
        <f>SUM(D2:D4)</f>
        <v>197.9</v>
      </c>
      <c r="E5" s="38">
        <f>SUM(E2:E4)</f>
        <v>145.4</v>
      </c>
      <c r="F5" s="39">
        <f>SUM(F2:F4)</f>
        <v>70.400000000000006</v>
      </c>
      <c r="G5" s="13"/>
      <c r="H5" s="30"/>
      <c r="I5" s="16"/>
      <c r="J5" s="16"/>
      <c r="K5" s="16"/>
    </row>
    <row r="6" spans="4:16" ht="18.75" customHeight="1" x14ac:dyDescent="0.25">
      <c r="H6" s="30"/>
      <c r="I6" s="31"/>
      <c r="J6" s="31"/>
      <c r="K6" s="31"/>
    </row>
    <row r="7" spans="4:16" ht="15" x14ac:dyDescent="0.25">
      <c r="D7" s="50" t="s">
        <v>34</v>
      </c>
      <c r="E7" s="51">
        <v>5</v>
      </c>
    </row>
    <row r="9" spans="4:16" x14ac:dyDescent="0.3">
      <c r="H9" s="36"/>
      <c r="I9" s="83" t="s">
        <v>23</v>
      </c>
      <c r="J9" s="77"/>
      <c r="K9" s="77"/>
      <c r="L9" s="37">
        <f>I11+J11+K11+L11</f>
        <v>155500</v>
      </c>
    </row>
    <row r="10" spans="4:16" x14ac:dyDescent="0.3">
      <c r="H10" s="16" t="s">
        <v>16</v>
      </c>
      <c r="I10" s="16" t="s">
        <v>13</v>
      </c>
      <c r="J10" s="16" t="s">
        <v>3</v>
      </c>
      <c r="K10" s="16" t="s">
        <v>14</v>
      </c>
      <c r="L10" s="16" t="s">
        <v>19</v>
      </c>
      <c r="M10" s="16"/>
    </row>
    <row r="11" spans="4:16" x14ac:dyDescent="0.3">
      <c r="H11" s="16" t="s">
        <v>20</v>
      </c>
      <c r="I11" s="31">
        <v>500</v>
      </c>
      <c r="J11" s="31">
        <v>5000</v>
      </c>
      <c r="K11" s="31">
        <v>50000</v>
      </c>
      <c r="L11" s="31">
        <v>100000</v>
      </c>
      <c r="M11" s="31"/>
    </row>
    <row r="12" spans="4:16" x14ac:dyDescent="0.3">
      <c r="I12" s="58" t="s">
        <v>37</v>
      </c>
      <c r="J12" s="58"/>
      <c r="K12" s="58"/>
      <c r="L12" s="58"/>
    </row>
    <row r="18" spans="2:2" x14ac:dyDescent="0.3">
      <c r="B18" s="49"/>
    </row>
  </sheetData>
  <mergeCells count="4">
    <mergeCell ref="D1:F1"/>
    <mergeCell ref="I1:K1"/>
    <mergeCell ref="I9:K9"/>
    <mergeCell ref="I12:L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owner</cp:lastModifiedBy>
  <dcterms:created xsi:type="dcterms:W3CDTF">2016-10-27T17:51:26Z</dcterms:created>
  <dcterms:modified xsi:type="dcterms:W3CDTF">2016-11-30T16:40:08Z</dcterms:modified>
</cp:coreProperties>
</file>